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322"/>
  <workbookPr autoCompressPictures="0"/>
  <bookViews>
    <workbookView xWindow="2160" yWindow="0" windowWidth="36000" windowHeight="18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9" i="1" l="1"/>
  <c r="P43" i="1"/>
  <c r="L39" i="1"/>
  <c r="M28" i="1"/>
  <c r="M29" i="1"/>
  <c r="M30" i="1"/>
  <c r="M31" i="1"/>
  <c r="M32" i="1"/>
  <c r="M33" i="1"/>
  <c r="M34" i="1"/>
  <c r="M35" i="1"/>
  <c r="M36" i="1"/>
  <c r="M37" i="1"/>
  <c r="M38" i="1"/>
  <c r="M27" i="1"/>
  <c r="AI40" i="1"/>
  <c r="AF40" i="1"/>
  <c r="AM40" i="1"/>
  <c r="K39" i="1"/>
  <c r="J39" i="1"/>
  <c r="I39" i="1"/>
  <c r="AD40" i="1"/>
  <c r="AB40" i="1"/>
  <c r="E39" i="1"/>
  <c r="I27" i="1"/>
  <c r="I33" i="1"/>
  <c r="H30" i="1"/>
  <c r="H39" i="1"/>
  <c r="D39" i="1"/>
  <c r="I32" i="1"/>
  <c r="I28" i="1"/>
  <c r="I29" i="1"/>
  <c r="H29" i="1"/>
  <c r="Z40" i="1"/>
  <c r="M7" i="1"/>
  <c r="M8" i="1"/>
  <c r="M9" i="1"/>
  <c r="M10" i="1"/>
  <c r="M11" i="1"/>
  <c r="M12" i="1"/>
  <c r="M13" i="1"/>
  <c r="M14" i="1"/>
  <c r="M18" i="1"/>
  <c r="M19" i="1"/>
  <c r="M20" i="1"/>
  <c r="M21" i="1"/>
  <c r="M22" i="1"/>
  <c r="M6" i="1"/>
  <c r="H32" i="1"/>
  <c r="E37" i="1"/>
  <c r="G30" i="1"/>
  <c r="H33" i="1"/>
  <c r="H38" i="1"/>
  <c r="E28" i="1"/>
  <c r="E32" i="1"/>
  <c r="E33" i="1"/>
  <c r="E34" i="1"/>
  <c r="E36" i="1"/>
  <c r="D27" i="1"/>
  <c r="D28" i="1"/>
  <c r="F27" i="1"/>
  <c r="F31" i="1"/>
  <c r="F32" i="1"/>
  <c r="F34" i="1"/>
  <c r="F39" i="1"/>
  <c r="G31" i="1"/>
  <c r="G32" i="1"/>
  <c r="G35" i="1"/>
  <c r="G39" i="1"/>
  <c r="T40" i="1"/>
  <c r="R40" i="1"/>
  <c r="X40" i="1"/>
  <c r="V40" i="1"/>
  <c r="D22" i="1"/>
  <c r="E22" i="1"/>
  <c r="F22" i="1"/>
  <c r="G22" i="1"/>
</calcChain>
</file>

<file path=xl/comments1.xml><?xml version="1.0" encoding="utf-8"?>
<comments xmlns="http://schemas.openxmlformats.org/spreadsheetml/2006/main">
  <authors>
    <author>Joshua Schwartz</author>
  </authors>
  <commentList>
    <comment ref="E10" authorId="0">
      <text>
        <r>
          <rPr>
            <b/>
            <sz val="9"/>
            <color indexed="81"/>
            <rFont val="Calibri"/>
            <family val="2"/>
          </rPr>
          <t>Joshua Schwartz:</t>
        </r>
        <r>
          <rPr>
            <sz val="9"/>
            <color indexed="81"/>
            <rFont val="Calibri"/>
            <family val="2"/>
          </rPr>
          <t xml:space="preserve">
$18,671?</t>
        </r>
      </text>
    </comment>
    <comment ref="E14" authorId="0">
      <text>
        <r>
          <rPr>
            <b/>
            <sz val="9"/>
            <color indexed="81"/>
            <rFont val="Calibri"/>
            <family val="2"/>
          </rPr>
          <t>Joshua Schwartz:</t>
        </r>
        <r>
          <rPr>
            <sz val="9"/>
            <color indexed="81"/>
            <rFont val="Calibri"/>
            <family val="2"/>
          </rPr>
          <t xml:space="preserve">
$12k?</t>
        </r>
      </text>
    </comment>
  </commentList>
</comments>
</file>

<file path=xl/sharedStrings.xml><?xml version="1.0" encoding="utf-8"?>
<sst xmlns="http://schemas.openxmlformats.org/spreadsheetml/2006/main" count="124" uniqueCount="95">
  <si>
    <t>Energy</t>
  </si>
  <si>
    <t>Recreation/Trails</t>
  </si>
  <si>
    <t>Environmental</t>
  </si>
  <si>
    <t>Agriculture</t>
  </si>
  <si>
    <t>Total</t>
  </si>
  <si>
    <t>Coordination</t>
  </si>
  <si>
    <t>Historic Preservation</t>
  </si>
  <si>
    <t>Smart Growth</t>
  </si>
  <si>
    <t>Post-Flood Planning</t>
  </si>
  <si>
    <t>Housing</t>
  </si>
  <si>
    <t>Community Services</t>
  </si>
  <si>
    <t>EECDBG</t>
  </si>
  <si>
    <t>VECAN Energy Series</t>
  </si>
  <si>
    <t>MEG</t>
  </si>
  <si>
    <t>MPG Waitsfield Wastewater</t>
  </si>
  <si>
    <t>SGIA</t>
  </si>
  <si>
    <t>MRG</t>
  </si>
  <si>
    <t>Blair Barn</t>
  </si>
  <si>
    <t>Warren Dam</t>
  </si>
  <si>
    <t>Hill Farm</t>
  </si>
  <si>
    <t>VYCC Fayston</t>
  </si>
  <si>
    <t>RTCA</t>
  </si>
  <si>
    <t>VT Community Energy Mobilization Project</t>
  </si>
  <si>
    <t>NFF FWC</t>
  </si>
  <si>
    <t>BGS Health Center</t>
  </si>
  <si>
    <t>USDA FWC</t>
  </si>
  <si>
    <t>CVCLT Acessory Housing Booklet</t>
  </si>
  <si>
    <t>USDA RBEG Food Hub</t>
  </si>
  <si>
    <t>VT Sustainable Jobs Fund Food Hub</t>
  </si>
  <si>
    <t>VHCB Farm Viability Food Hub</t>
  </si>
  <si>
    <t>Front Porch Forum</t>
  </si>
  <si>
    <t>Grant History as Presented to MRVPD SC 10/16</t>
  </si>
  <si>
    <t>Grant History Based on Grant Specifics to the Right</t>
  </si>
  <si>
    <t>VT Ag Specialty Crop Block Grant Food Hub</t>
  </si>
  <si>
    <t>MRV Community Orchard</t>
  </si>
  <si>
    <t>Grant History Specifics</t>
  </si>
  <si>
    <t>Monthly MRV Selectboard Conversations</t>
  </si>
  <si>
    <t>Monthly MRV Planning Commission Conversations</t>
  </si>
  <si>
    <t>Annual MRV Conservation Commission Meetings</t>
  </si>
  <si>
    <t>MRV Energy Coordinator Meetings</t>
  </si>
  <si>
    <t>MRV Zoning Administrator Conversations</t>
  </si>
  <si>
    <t>Mad River Watershed Conservation Partnership</t>
  </si>
  <si>
    <t>VT Community Energy Mobilization Pilot Project</t>
  </si>
  <si>
    <t>Button-up Weatherization Workshops</t>
  </si>
  <si>
    <t>Mad River Byway</t>
  </si>
  <si>
    <t>Forest Wildlife Community Project</t>
  </si>
  <si>
    <t>Valley Futures Network</t>
  </si>
  <si>
    <r>
      <t xml:space="preserve">Annual UVM Service Learning Course, </t>
    </r>
    <r>
      <rPr>
        <i/>
        <sz val="18.5"/>
        <color rgb="FF000000"/>
        <rFont val="Perpetua"/>
      </rPr>
      <t>Local Community Initiatives</t>
    </r>
  </si>
  <si>
    <t>Letters of support for groups applying for grants</t>
  </si>
  <si>
    <t>MRV Trails Collaborative</t>
  </si>
  <si>
    <t>MRV Trail Map</t>
  </si>
  <si>
    <t>Mad River Valley Housing Coalition</t>
  </si>
  <si>
    <t>Mad River Localvores</t>
  </si>
  <si>
    <t>Mad River Food Hub</t>
  </si>
  <si>
    <t>Mad River Transportation Advisory Committee</t>
  </si>
  <si>
    <t>Mad River Valley Rural Resource Committee</t>
  </si>
  <si>
    <t>Kingsbury Farm Steering Committee</t>
  </si>
  <si>
    <r>
      <t xml:space="preserve">American Great Outdoor’s Initiative: </t>
    </r>
    <r>
      <rPr>
        <i/>
        <sz val="18.5"/>
        <color rgb="FF000000"/>
        <rFont val="Perpetua"/>
      </rPr>
      <t>Conservation &amp; Restoration for Flood Resilience in the Winooski River Watershed</t>
    </r>
  </si>
  <si>
    <r>
      <t xml:space="preserve">EPA Smart Growth Implementation Assistance project: </t>
    </r>
    <r>
      <rPr>
        <i/>
        <sz val="18.5"/>
        <color rgb="FF000000"/>
        <rFont val="Perpetua"/>
      </rPr>
      <t>Rebuilding Stronger – Learning from the Mad River Watershed</t>
    </r>
  </si>
  <si>
    <t>MRV Chamber of Commerce’s Economic Development Committee</t>
  </si>
  <si>
    <t>Mad River Valley Transportation Advisory Committee</t>
  </si>
  <si>
    <t>Mad Bus</t>
  </si>
  <si>
    <t>Database of MRV organizations</t>
  </si>
  <si>
    <t>Organize entities around funding opportunities, CDBG-DR, EECBG, etc.</t>
  </si>
  <si>
    <t>MPG Econ.</t>
  </si>
  <si>
    <t>Rec. Facilities</t>
  </si>
  <si>
    <t>Warren Tree Canopy</t>
  </si>
  <si>
    <t>Economic Development</t>
  </si>
  <si>
    <t>Transportation</t>
  </si>
  <si>
    <t>V-DAT</t>
  </si>
  <si>
    <t>Rec Trails Grant</t>
  </si>
  <si>
    <t>TAC Rec Plan</t>
  </si>
  <si>
    <t>MPG Waits Wastewater</t>
  </si>
  <si>
    <t>Waitsfield Town Hall</t>
  </si>
  <si>
    <t>FMR GMCR</t>
  </si>
  <si>
    <t>Waitsfield Sidewalk</t>
  </si>
  <si>
    <t>CEDF  Waitsfield</t>
  </si>
  <si>
    <t>MRV ATP</t>
  </si>
  <si>
    <t>Waitsfield CDBG-DR</t>
  </si>
  <si>
    <t>Warren CDBG-DR</t>
  </si>
  <si>
    <t xml:space="preserve">W3MP </t>
  </si>
  <si>
    <t>W3MP(2)</t>
  </si>
  <si>
    <t>Path?</t>
  </si>
  <si>
    <t>Edgecomb Barn</t>
  </si>
  <si>
    <t>Waitsfield Sidewalk II</t>
  </si>
  <si>
    <t>Covered Bridge Warren</t>
  </si>
  <si>
    <t>Village Mtg House CDBG-DR</t>
  </si>
  <si>
    <t>Warren Access Rd. Scoping</t>
  </si>
  <si>
    <t>Moretown Library/PLACE</t>
  </si>
  <si>
    <t>MPG Waits &amp; Warren</t>
  </si>
  <si>
    <t>Eddie Merma</t>
  </si>
  <si>
    <t>Blueberry Lake</t>
  </si>
  <si>
    <t>RBEG</t>
  </si>
  <si>
    <t>Warren BBR</t>
  </si>
  <si>
    <t>Post-Flood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</si>
</sst>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;[Red]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u/>
      <sz val="14"/>
      <color rgb="FF000000"/>
      <name val="Calibri"/>
      <family val="2"/>
      <scheme val="minor"/>
    </font>
    <font>
      <sz val="18.5"/>
      <color rgb="FF000000"/>
      <name val="Perpetua"/>
    </font>
    <font>
      <i/>
      <sz val="18.5"/>
      <color rgb="FF000000"/>
      <name val="Perpetua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165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5" fontId="0" fillId="0" borderId="0" xfId="0" applyNumberFormat="1"/>
    <xf numFmtId="165" fontId="0" fillId="0" borderId="0" xfId="1" applyNumberFormat="1" applyFont="1" applyFill="1"/>
    <xf numFmtId="0" fontId="6" fillId="0" borderId="0" xfId="0" applyFont="1"/>
    <xf numFmtId="165" fontId="6" fillId="0" borderId="0" xfId="0" applyNumberFormat="1" applyFont="1"/>
    <xf numFmtId="165" fontId="0" fillId="2" borderId="0" xfId="1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3" fontId="0" fillId="0" borderId="0" xfId="0" applyNumberFormat="1"/>
    <xf numFmtId="166" fontId="0" fillId="0" borderId="0" xfId="0" applyNumberFormat="1"/>
    <xf numFmtId="166" fontId="6" fillId="0" borderId="0" xfId="0" applyNumberFormat="1" applyFont="1"/>
    <xf numFmtId="165" fontId="12" fillId="0" borderId="0" xfId="1" applyNumberFormat="1" applyFont="1"/>
    <xf numFmtId="165" fontId="12" fillId="0" borderId="0" xfId="0" applyNumberFormat="1" applyFont="1"/>
    <xf numFmtId="0" fontId="12" fillId="0" borderId="0" xfId="0" applyFont="1"/>
    <xf numFmtId="166" fontId="12" fillId="0" borderId="0" xfId="0" applyNumberFormat="1" applyFont="1"/>
    <xf numFmtId="0" fontId="9" fillId="0" borderId="1" xfId="0" applyFont="1" applyBorder="1" applyAlignment="1">
      <alignment horizont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Fill="1" applyBorder="1"/>
    <xf numFmtId="165" fontId="12" fillId="0" borderId="1" xfId="1" applyNumberFormat="1" applyFont="1" applyBorder="1"/>
    <xf numFmtId="165" fontId="12" fillId="0" borderId="1" xfId="0" applyNumberFormat="1" applyFont="1" applyBorder="1"/>
    <xf numFmtId="164" fontId="0" fillId="0" borderId="0" xfId="0" applyNumberFormat="1"/>
    <xf numFmtId="167" fontId="0" fillId="0" borderId="0" xfId="0" applyNumberFormat="1"/>
    <xf numFmtId="167" fontId="6" fillId="0" borderId="0" xfId="0" applyNumberFormat="1" applyFont="1"/>
    <xf numFmtId="0" fontId="3" fillId="0" borderId="2" xfId="0" applyFont="1" applyBorder="1" applyAlignment="1"/>
    <xf numFmtId="0" fontId="3" fillId="0" borderId="3" xfId="0" applyFont="1" applyBorder="1" applyAlignment="1"/>
    <xf numFmtId="0" fontId="12" fillId="0" borderId="2" xfId="0" applyFont="1" applyBorder="1" applyAlignment="1"/>
    <xf numFmtId="0" fontId="12" fillId="0" borderId="3" xfId="0" applyFont="1" applyBorder="1" applyAlignme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/>
  </cellXfs>
  <cellStyles count="12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86663643637"/>
          <c:y val="0.0303867403314917"/>
          <c:w val="0.701296110371316"/>
          <c:h val="0.894070126593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Sheet1!$B$27:$C$27</c:f>
              <c:strCache>
                <c:ptCount val="1"/>
                <c:pt idx="0">
                  <c:v>Energy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Sheet1!$D$27:$L$27</c:f>
              <c:numCache>
                <c:formatCode>_("$"* #,##0_);_("$"* \(#,##0\);_("$"* "-"??_);_(@_)</c:formatCode>
                <c:ptCount val="9"/>
                <c:pt idx="0">
                  <c:v>308619.0</c:v>
                </c:pt>
                <c:pt idx="2">
                  <c:v>2938.0</c:v>
                </c:pt>
                <c:pt idx="5">
                  <c:v>80000.0</c:v>
                </c:pt>
              </c:numCache>
            </c:numRef>
          </c:val>
        </c:ser>
        <c:ser>
          <c:idx val="1"/>
          <c:order val="1"/>
          <c:tx>
            <c:strRef>
              <c:f>Sheet1!$B$28:$C$28</c:f>
              <c:strCache>
                <c:ptCount val="1"/>
                <c:pt idx="0">
                  <c:v>Smart Growth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Sheet1!$D$28:$L$28</c:f>
              <c:numCache>
                <c:formatCode>_("$"* #,##0_);_("$"* \(#,##0\);_("$"* "-"??_);_(@_)</c:formatCode>
                <c:ptCount val="9"/>
                <c:pt idx="0">
                  <c:v>2400.0</c:v>
                </c:pt>
                <c:pt idx="1">
                  <c:v>8000.0</c:v>
                </c:pt>
                <c:pt idx="5">
                  <c:v>18600.0</c:v>
                </c:pt>
                <c:pt idx="8">
                  <c:v>12000.0</c:v>
                </c:pt>
              </c:numCache>
            </c:numRef>
          </c:val>
        </c:ser>
        <c:ser>
          <c:idx val="2"/>
          <c:order val="2"/>
          <c:tx>
            <c:strRef>
              <c:f>Sheet1!$B$29:$C$29</c:f>
              <c:strCache>
                <c:ptCount val="1"/>
                <c:pt idx="0">
                  <c:v>Economic Development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Sheet1!$D$29:$L$29</c:f>
              <c:numCache>
                <c:formatCode>_("$"* #,##0_);_("$"* \(#,##0\);_("$"* "-"??_);_(@_)</c:formatCode>
                <c:ptCount val="9"/>
                <c:pt idx="4">
                  <c:v>124000.0</c:v>
                </c:pt>
                <c:pt idx="5">
                  <c:v>0.0</c:v>
                </c:pt>
              </c:numCache>
            </c:numRef>
          </c:val>
        </c:ser>
        <c:ser>
          <c:idx val="3"/>
          <c:order val="3"/>
          <c:tx>
            <c:strRef>
              <c:f>Sheet1!$B$30:$C$30</c:f>
              <c:strCache>
                <c:ptCount val="1"/>
                <c:pt idx="0">
                  <c:v>Post-Flood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Sheet1!$D$30:$L$30</c:f>
              <c:numCache>
                <c:formatCode>_("$"* #,##0_);_("$"* \(#,##0\);_("$"* "-"??_);_(@_)</c:formatCode>
                <c:ptCount val="9"/>
                <c:pt idx="3">
                  <c:v>70000.0</c:v>
                </c:pt>
                <c:pt idx="4">
                  <c:v>750000.0</c:v>
                </c:pt>
                <c:pt idx="6">
                  <c:v>560000.0</c:v>
                </c:pt>
                <c:pt idx="7">
                  <c:v>264182.0</c:v>
                </c:pt>
                <c:pt idx="8">
                  <c:v>1000.0</c:v>
                </c:pt>
              </c:numCache>
            </c:numRef>
          </c:val>
        </c:ser>
        <c:ser>
          <c:idx val="4"/>
          <c:order val="4"/>
          <c:tx>
            <c:strRef>
              <c:f>Sheet1!$B$31:$C$31</c:f>
              <c:strCache>
                <c:ptCount val="1"/>
                <c:pt idx="0">
                  <c:v>Historic Preservation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Sheet1!$D$31:$L$31</c:f>
              <c:numCache>
                <c:formatCode>_("$"* #,##0_);_("$"* \(#,##0\);_("$"* "-"??_);_(@_)</c:formatCode>
                <c:ptCount val="9"/>
                <c:pt idx="2">
                  <c:v>24531.0</c:v>
                </c:pt>
                <c:pt idx="3">
                  <c:v>10000.0</c:v>
                </c:pt>
                <c:pt idx="7">
                  <c:v>15000.0</c:v>
                </c:pt>
              </c:numCache>
            </c:numRef>
          </c:val>
        </c:ser>
        <c:ser>
          <c:idx val="5"/>
          <c:order val="5"/>
          <c:tx>
            <c:strRef>
              <c:f>Sheet1!$B$32:$C$32</c:f>
              <c:strCache>
                <c:ptCount val="1"/>
                <c:pt idx="0">
                  <c:v>Recreation/Trails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Sheet1!$D$32:$L$32</c:f>
              <c:numCache>
                <c:formatCode>_("$"* #,##0_);_("$"* \(#,##0\);_("$"* "-"??_);_(@_)</c:formatCode>
                <c:ptCount val="9"/>
                <c:pt idx="1">
                  <c:v>8000.0</c:v>
                </c:pt>
                <c:pt idx="2">
                  <c:v>8000.0</c:v>
                </c:pt>
                <c:pt idx="3">
                  <c:v>50060.0</c:v>
                </c:pt>
                <c:pt idx="4">
                  <c:v>10000.0</c:v>
                </c:pt>
                <c:pt idx="5">
                  <c:v>25000.0</c:v>
                </c:pt>
                <c:pt idx="6">
                  <c:v>75000.0</c:v>
                </c:pt>
                <c:pt idx="8">
                  <c:v>43225.0</c:v>
                </c:pt>
              </c:numCache>
            </c:numRef>
          </c:val>
        </c:ser>
        <c:ser>
          <c:idx val="6"/>
          <c:order val="6"/>
          <c:tx>
            <c:strRef>
              <c:f>Sheet1!$B$33:$C$33</c:f>
              <c:strCache>
                <c:ptCount val="1"/>
                <c:pt idx="0">
                  <c:v>Environmental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Sheet1!$D$33:$L$33</c:f>
              <c:numCache>
                <c:formatCode>_("$"* #,##0_);_("$"* \(#,##0\);_("$"* "-"??_);_(@_)</c:formatCode>
                <c:ptCount val="9"/>
                <c:pt idx="1">
                  <c:v>108000.0</c:v>
                </c:pt>
                <c:pt idx="4">
                  <c:v>5000.0</c:v>
                </c:pt>
                <c:pt idx="5">
                  <c:v>24000.0</c:v>
                </c:pt>
              </c:numCache>
            </c:numRef>
          </c:val>
        </c:ser>
        <c:ser>
          <c:idx val="7"/>
          <c:order val="7"/>
          <c:tx>
            <c:strRef>
              <c:f>Sheet1!$B$34:$C$34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Sheet1!$D$34:$L$34</c:f>
              <c:numCache>
                <c:formatCode>_("$"* #,##0_);_("$"* \(#,##0\);_("$"* "-"??_);_(@_)</c:formatCode>
                <c:ptCount val="9"/>
                <c:pt idx="1">
                  <c:v>6000.0</c:v>
                </c:pt>
                <c:pt idx="2">
                  <c:v>82500.0</c:v>
                </c:pt>
                <c:pt idx="8">
                  <c:v>29500.0</c:v>
                </c:pt>
              </c:numCache>
            </c:numRef>
          </c:val>
        </c:ser>
        <c:ser>
          <c:idx val="8"/>
          <c:order val="8"/>
          <c:tx>
            <c:strRef>
              <c:f>Sheet1!$B$35:$C$35</c:f>
              <c:strCache>
                <c:ptCount val="1"/>
                <c:pt idx="0">
                  <c:v>Coordination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Sheet1!$D$35:$L$35</c:f>
              <c:numCache>
                <c:formatCode>_("$"* #,##0_);_("$"* \(#,##0\);_("$"* "-"??_);_(@_)</c:formatCode>
                <c:ptCount val="9"/>
                <c:pt idx="3">
                  <c:v>2500.0</c:v>
                </c:pt>
              </c:numCache>
            </c:numRef>
          </c:val>
        </c:ser>
        <c:ser>
          <c:idx val="9"/>
          <c:order val="9"/>
          <c:tx>
            <c:strRef>
              <c:f>Sheet1!$B$36:$C$36</c:f>
              <c:strCache>
                <c:ptCount val="1"/>
                <c:pt idx="0">
                  <c:v>Housing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Sheet1!$D$36:$L$36</c:f>
              <c:numCache>
                <c:formatCode>_("$"* #,##0_);_("$"* \(#,##0\);_("$"* "-"??_);_(@_)</c:formatCode>
                <c:ptCount val="9"/>
                <c:pt idx="1">
                  <c:v>2000.0</c:v>
                </c:pt>
              </c:numCache>
            </c:numRef>
          </c:val>
        </c:ser>
        <c:ser>
          <c:idx val="10"/>
          <c:order val="10"/>
          <c:tx>
            <c:strRef>
              <c:f>Sheet1!$B$37:$C$37</c:f>
              <c:strCache>
                <c:ptCount val="1"/>
                <c:pt idx="0">
                  <c:v>Community Services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Sheet1!$D$37:$L$37</c:f>
              <c:numCache>
                <c:formatCode>_("$"* #,##0_);_("$"* \(#,##0\);_("$"* "-"??_);_(@_)</c:formatCode>
                <c:ptCount val="9"/>
                <c:pt idx="1">
                  <c:v>17500.0</c:v>
                </c:pt>
                <c:pt idx="8">
                  <c:v>3000.0</c:v>
                </c:pt>
              </c:numCache>
            </c:numRef>
          </c:val>
        </c:ser>
        <c:ser>
          <c:idx val="11"/>
          <c:order val="11"/>
          <c:tx>
            <c:strRef>
              <c:f>Sheet1!$B$38:$C$38</c:f>
              <c:strCache>
                <c:ptCount val="1"/>
                <c:pt idx="0">
                  <c:v>Transportation</c:v>
                </c:pt>
              </c:strCache>
            </c:strRef>
          </c:tx>
          <c:invertIfNegative val="0"/>
          <c:cat>
            <c:numRef>
              <c:f>Sheet1!$D$26:$L$26</c:f>
              <c:numCache>
                <c:formatCode>General</c:formatCode>
                <c:ptCount val="9"/>
                <c:pt idx="0">
                  <c:v>2009.0</c:v>
                </c:pt>
                <c:pt idx="1">
                  <c:v>2010.0</c:v>
                </c:pt>
                <c:pt idx="2">
                  <c:v>2011.0</c:v>
                </c:pt>
                <c:pt idx="3">
                  <c:v>2012.0</c:v>
                </c:pt>
                <c:pt idx="4">
                  <c:v>2013.0</c:v>
                </c:pt>
                <c:pt idx="5">
                  <c:v>2014.0</c:v>
                </c:pt>
                <c:pt idx="6">
                  <c:v>2015.0</c:v>
                </c:pt>
                <c:pt idx="7">
                  <c:v>2016.0</c:v>
                </c:pt>
                <c:pt idx="8">
                  <c:v>2017.0</c:v>
                </c:pt>
              </c:numCache>
            </c:numRef>
          </c:cat>
          <c:val>
            <c:numRef>
              <c:f>Sheet1!$D$38:$L$38</c:f>
              <c:numCache>
                <c:formatCode>_("$"* #,##0_);_("$"* \(#,##0\);_("$"* "-"??_);_(@_)</c:formatCode>
                <c:ptCount val="9"/>
                <c:pt idx="4">
                  <c:v>369500.0</c:v>
                </c:pt>
                <c:pt idx="6">
                  <c:v>27500.0</c:v>
                </c:pt>
                <c:pt idx="7">
                  <c:v>190000.0</c:v>
                </c:pt>
                <c:pt idx="8">
                  <c:v>19728.0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2701512"/>
        <c:axId val="2095079416"/>
      </c:barChart>
      <c:catAx>
        <c:axId val="206270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5079416"/>
        <c:crosses val="autoZero"/>
        <c:auto val="1"/>
        <c:lblAlgn val="ctr"/>
        <c:lblOffset val="100"/>
        <c:noMultiLvlLbl val="0"/>
      </c:catAx>
      <c:valAx>
        <c:axId val="2095079416"/>
        <c:scaling>
          <c:orientation val="minMax"/>
          <c:max val="1.3E6"/>
          <c:min val="0.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62701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537883</xdr:colOff>
      <xdr:row>40</xdr:row>
      <xdr:rowOff>100105</xdr:rowOff>
    </xdr:from>
    <xdr:to>
      <xdr:col>13</xdr:col>
      <xdr:colOff>508001</xdr:colOff>
      <xdr:row>66</xdr:row>
      <xdr:rowOff>74705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M51"/>
  <sheetViews>
    <sheetView tabSelected="1" topLeftCell="A4" workbookViewId="0">
      <selection activeCell="L32" sqref="L32"/>
    </sheetView>
  </sheetViews>
  <sheetFormatPr baseColWidth="10" defaultColWidth="8.83203125" defaultRowHeight="14" x14ac:dyDescent="0"/>
  <cols>
    <col min="3" max="3" width="11.5" customWidth="1"/>
    <col min="4" max="4" width="9.6640625" customWidth="1"/>
    <col min="5" max="5" width="12.6640625" bestFit="1" customWidth="1"/>
    <col min="6" max="6" width="9.6640625" customWidth="1"/>
    <col min="7" max="7" width="11.5" customWidth="1"/>
    <col min="8" max="8" width="12.1640625" customWidth="1"/>
    <col min="9" max="12" width="11" customWidth="1"/>
    <col min="13" max="13" width="13.5" bestFit="1" customWidth="1"/>
    <col min="16" max="16" width="12" bestFit="1" customWidth="1"/>
    <col min="18" max="18" width="11.83203125" bestFit="1" customWidth="1"/>
    <col min="20" max="20" width="11.6640625" bestFit="1" customWidth="1"/>
    <col min="21" max="21" width="9.1640625" customWidth="1"/>
    <col min="22" max="22" width="11.83203125" bestFit="1" customWidth="1"/>
    <col min="24" max="24" width="14" bestFit="1" customWidth="1"/>
    <col min="25" max="25" width="11" customWidth="1"/>
    <col min="26" max="26" width="15.6640625" customWidth="1"/>
    <col min="27" max="27" width="21" customWidth="1"/>
    <col min="28" max="28" width="10.5" bestFit="1" customWidth="1"/>
    <col min="29" max="29" width="16.33203125" customWidth="1"/>
    <col min="30" max="30" width="9.83203125" bestFit="1" customWidth="1"/>
    <col min="31" max="31" width="16.83203125" customWidth="1"/>
    <col min="32" max="32" width="11" bestFit="1" customWidth="1"/>
    <col min="34" max="34" width="17.33203125" customWidth="1"/>
    <col min="35" max="35" width="9.6640625" bestFit="1" customWidth="1"/>
    <col min="39" max="39" width="28.83203125" customWidth="1"/>
  </cols>
  <sheetData>
    <row r="3" spans="2:35">
      <c r="C3" t="s">
        <v>31</v>
      </c>
      <c r="Q3" t="s">
        <v>35</v>
      </c>
    </row>
    <row r="5" spans="2:35" ht="18">
      <c r="D5" s="2">
        <v>2009</v>
      </c>
      <c r="E5" s="2">
        <v>2010</v>
      </c>
      <c r="F5" s="2">
        <v>2011</v>
      </c>
      <c r="G5" s="2">
        <v>2012</v>
      </c>
      <c r="H5" s="9">
        <v>2013</v>
      </c>
      <c r="I5" s="9">
        <v>2014</v>
      </c>
      <c r="J5" s="9"/>
      <c r="K5" s="9"/>
      <c r="L5" s="9"/>
      <c r="Q5" s="31">
        <v>2009</v>
      </c>
      <c r="R5" s="31"/>
      <c r="S5" s="31">
        <v>2010</v>
      </c>
      <c r="T5" s="31"/>
      <c r="U5" s="31">
        <v>2011</v>
      </c>
      <c r="V5" s="31"/>
      <c r="W5" s="31">
        <v>2012</v>
      </c>
      <c r="X5" s="31"/>
      <c r="Y5" s="31">
        <v>2013</v>
      </c>
      <c r="Z5" s="31"/>
      <c r="AA5" s="31">
        <v>2014</v>
      </c>
      <c r="AB5" s="31"/>
      <c r="AC5" s="31">
        <v>2015</v>
      </c>
      <c r="AD5" s="31"/>
      <c r="AF5">
        <v>2016</v>
      </c>
      <c r="AI5">
        <v>2017</v>
      </c>
    </row>
    <row r="6" spans="2:35" ht="15">
      <c r="B6" s="3" t="s">
        <v>0</v>
      </c>
      <c r="C6" s="3"/>
      <c r="D6" s="1">
        <v>304107</v>
      </c>
      <c r="E6" s="1"/>
      <c r="F6" s="1">
        <v>2938</v>
      </c>
      <c r="G6" s="1"/>
      <c r="H6" s="1"/>
      <c r="I6" s="1"/>
      <c r="J6" s="1"/>
      <c r="K6" s="1"/>
      <c r="L6" s="1"/>
      <c r="M6" s="4">
        <f>SUM(D6:I6)</f>
        <v>307045</v>
      </c>
      <c r="P6" t="s">
        <v>0</v>
      </c>
      <c r="T6" s="1"/>
      <c r="X6" s="1"/>
      <c r="Z6" s="4"/>
    </row>
    <row r="7" spans="2:35" ht="15">
      <c r="B7" s="3" t="s">
        <v>7</v>
      </c>
      <c r="C7" s="3"/>
      <c r="D7" s="1">
        <v>2400</v>
      </c>
      <c r="E7" s="1">
        <v>8000</v>
      </c>
      <c r="F7" s="1"/>
      <c r="G7" s="1"/>
      <c r="H7" s="1"/>
      <c r="I7" s="1"/>
      <c r="J7" s="1"/>
      <c r="K7" s="1"/>
      <c r="L7" s="1"/>
      <c r="M7" s="4">
        <f t="shared" ref="M7:M22" si="0">SUM(D7:I7)</f>
        <v>10400</v>
      </c>
      <c r="Q7" s="6" t="s">
        <v>11</v>
      </c>
      <c r="R7" s="7">
        <v>304107</v>
      </c>
      <c r="T7" s="1"/>
      <c r="U7" t="s">
        <v>12</v>
      </c>
      <c r="V7" s="1">
        <v>2938</v>
      </c>
      <c r="X7" s="1"/>
      <c r="Z7" s="4"/>
      <c r="AA7" t="s">
        <v>76</v>
      </c>
      <c r="AB7" s="12">
        <v>80000</v>
      </c>
      <c r="AD7" s="25"/>
    </row>
    <row r="8" spans="2:35" ht="15">
      <c r="B8" s="3" t="s">
        <v>8</v>
      </c>
      <c r="C8" s="3"/>
      <c r="D8" s="1"/>
      <c r="E8" s="1"/>
      <c r="F8" s="1"/>
      <c r="G8" s="5">
        <v>70000</v>
      </c>
      <c r="H8" s="5"/>
      <c r="I8" s="5"/>
      <c r="J8" s="5"/>
      <c r="K8" s="5"/>
      <c r="L8" s="5"/>
      <c r="M8" s="4">
        <f t="shared" si="0"/>
        <v>70000</v>
      </c>
      <c r="Q8" t="s">
        <v>22</v>
      </c>
      <c r="R8" s="1">
        <v>4512</v>
      </c>
      <c r="T8" s="1"/>
      <c r="V8" s="1"/>
      <c r="X8" s="1"/>
      <c r="Z8" s="4"/>
      <c r="AB8" s="12"/>
      <c r="AD8" s="25"/>
    </row>
    <row r="9" spans="2:35" ht="15">
      <c r="B9" s="3" t="s">
        <v>6</v>
      </c>
      <c r="C9" s="3"/>
      <c r="D9" s="1"/>
      <c r="E9" s="1"/>
      <c r="F9" s="1">
        <v>17016</v>
      </c>
      <c r="G9" s="1">
        <v>10000</v>
      </c>
      <c r="H9" s="1"/>
      <c r="I9" s="1"/>
      <c r="J9" s="1"/>
      <c r="K9" s="1"/>
      <c r="L9" s="1"/>
      <c r="M9" s="4">
        <f t="shared" si="0"/>
        <v>27016</v>
      </c>
      <c r="P9" t="s">
        <v>7</v>
      </c>
      <c r="R9" s="1"/>
      <c r="T9" s="1"/>
      <c r="V9" s="1"/>
      <c r="X9" s="1"/>
      <c r="Z9" s="4"/>
      <c r="AB9" s="12"/>
      <c r="AD9" s="25"/>
      <c r="AI9" s="12"/>
    </row>
    <row r="10" spans="2:35" ht="15">
      <c r="B10" s="3" t="s">
        <v>1</v>
      </c>
      <c r="C10" s="3"/>
      <c r="D10" s="8">
        <v>30000</v>
      </c>
      <c r="E10" s="8">
        <v>26671</v>
      </c>
      <c r="F10" s="1">
        <v>8000</v>
      </c>
      <c r="G10" s="1">
        <v>29030</v>
      </c>
      <c r="H10" s="1"/>
      <c r="I10" s="1"/>
      <c r="J10" s="1"/>
      <c r="K10" s="1"/>
      <c r="L10" s="1"/>
      <c r="M10" s="4">
        <f t="shared" si="0"/>
        <v>93701</v>
      </c>
      <c r="Q10" t="s">
        <v>13</v>
      </c>
      <c r="R10" s="1">
        <v>2400</v>
      </c>
      <c r="S10" t="s">
        <v>14</v>
      </c>
      <c r="T10" s="1">
        <v>8000</v>
      </c>
      <c r="V10" s="1"/>
      <c r="X10" s="1"/>
      <c r="Y10" s="6"/>
      <c r="Z10" s="4"/>
      <c r="AA10" s="6" t="s">
        <v>72</v>
      </c>
      <c r="AB10" s="13">
        <v>18600</v>
      </c>
      <c r="AD10" s="25"/>
      <c r="AI10" s="12"/>
    </row>
    <row r="11" spans="2:35" ht="15">
      <c r="B11" s="3"/>
      <c r="C11" s="3"/>
      <c r="D11" s="8"/>
      <c r="E11" s="8"/>
      <c r="F11" s="1"/>
      <c r="G11" s="1"/>
      <c r="H11" s="1"/>
      <c r="I11" s="1"/>
      <c r="J11" s="1"/>
      <c r="K11" s="1"/>
      <c r="L11" s="1"/>
      <c r="M11" s="4">
        <f t="shared" si="0"/>
        <v>0</v>
      </c>
      <c r="P11" t="s">
        <v>67</v>
      </c>
      <c r="R11" s="1"/>
      <c r="T11" s="1"/>
      <c r="V11" s="1"/>
      <c r="X11" s="1"/>
      <c r="Y11" t="s">
        <v>69</v>
      </c>
      <c r="Z11" s="4">
        <v>110000</v>
      </c>
      <c r="AB11" s="12"/>
      <c r="AD11" s="25"/>
      <c r="AH11" t="s">
        <v>89</v>
      </c>
      <c r="AI11" s="12">
        <v>12000</v>
      </c>
    </row>
    <row r="12" spans="2:35" ht="15">
      <c r="B12" s="3"/>
      <c r="C12" s="3"/>
      <c r="D12" s="8"/>
      <c r="E12" s="8"/>
      <c r="F12" s="1"/>
      <c r="G12" s="1"/>
      <c r="H12" s="1"/>
      <c r="I12" s="1"/>
      <c r="J12" s="1"/>
      <c r="K12" s="1"/>
      <c r="L12" s="1"/>
      <c r="M12" s="4">
        <f t="shared" si="0"/>
        <v>0</v>
      </c>
      <c r="R12" s="1"/>
      <c r="T12" s="1"/>
      <c r="V12" s="1"/>
      <c r="X12" s="1"/>
      <c r="Y12" s="6" t="s">
        <v>64</v>
      </c>
      <c r="Z12" s="4">
        <v>14000</v>
      </c>
      <c r="AB12" s="12"/>
      <c r="AD12" s="25"/>
      <c r="AF12" s="12"/>
      <c r="AI12" s="12"/>
    </row>
    <row r="13" spans="2:35" ht="15">
      <c r="B13" s="3" t="s">
        <v>2</v>
      </c>
      <c r="C13" s="3"/>
      <c r="D13" s="1"/>
      <c r="E13" s="1">
        <v>108000</v>
      </c>
      <c r="F13" s="1"/>
      <c r="G13" s="1"/>
      <c r="H13" s="1"/>
      <c r="I13" s="1"/>
      <c r="J13" s="1"/>
      <c r="K13" s="1"/>
      <c r="L13" s="1"/>
      <c r="M13" s="4">
        <f t="shared" si="0"/>
        <v>108000</v>
      </c>
      <c r="P13" t="s">
        <v>8</v>
      </c>
      <c r="R13" s="1"/>
      <c r="T13" s="1"/>
      <c r="V13" s="1"/>
      <c r="X13" s="1"/>
      <c r="Z13" s="4"/>
      <c r="AB13" s="12"/>
      <c r="AD13" s="25"/>
      <c r="AF13" s="12"/>
      <c r="AH13" s="6" t="s">
        <v>88</v>
      </c>
      <c r="AI13" s="13">
        <v>1000</v>
      </c>
    </row>
    <row r="14" spans="2:35" ht="15">
      <c r="B14" s="3" t="s">
        <v>3</v>
      </c>
      <c r="C14" s="3"/>
      <c r="D14" s="1"/>
      <c r="E14" s="8">
        <v>18000</v>
      </c>
      <c r="F14" s="1">
        <v>82500</v>
      </c>
      <c r="G14" s="1"/>
      <c r="H14" s="1"/>
      <c r="I14" s="1"/>
      <c r="J14" s="1"/>
      <c r="K14" s="1"/>
      <c r="L14" s="1"/>
      <c r="M14" s="4">
        <f t="shared" si="0"/>
        <v>100500</v>
      </c>
      <c r="R14" s="1"/>
      <c r="T14" s="1"/>
      <c r="V14" s="1"/>
      <c r="W14" t="s">
        <v>15</v>
      </c>
      <c r="X14" s="1">
        <v>70000</v>
      </c>
      <c r="Y14" t="s">
        <v>73</v>
      </c>
      <c r="Z14" s="4">
        <v>750000</v>
      </c>
      <c r="AB14" s="12"/>
      <c r="AC14" t="s">
        <v>78</v>
      </c>
      <c r="AD14" s="25">
        <v>200000</v>
      </c>
      <c r="AE14" t="s">
        <v>86</v>
      </c>
      <c r="AF14" s="12">
        <v>264182</v>
      </c>
      <c r="AI14" s="12"/>
    </row>
    <row r="15" spans="2:35" ht="15">
      <c r="B15" s="3"/>
      <c r="C15" s="3"/>
      <c r="D15" s="1"/>
      <c r="E15" s="8"/>
      <c r="F15" s="1"/>
      <c r="G15" s="1"/>
      <c r="H15" s="1"/>
      <c r="I15" s="1"/>
      <c r="J15" s="1"/>
      <c r="K15" s="1"/>
      <c r="L15" s="1"/>
      <c r="M15" s="4"/>
      <c r="R15" s="1"/>
      <c r="T15" s="1"/>
      <c r="V15" s="1"/>
      <c r="X15" s="1"/>
      <c r="Z15" s="4"/>
      <c r="AB15" s="12"/>
      <c r="AC15" s="6" t="s">
        <v>79</v>
      </c>
      <c r="AD15" s="26">
        <v>300000</v>
      </c>
      <c r="AF15" s="12"/>
      <c r="AI15" s="12"/>
    </row>
    <row r="16" spans="2:35" ht="15">
      <c r="B16" s="3"/>
      <c r="C16" s="3"/>
      <c r="D16" s="1"/>
      <c r="E16" s="8"/>
      <c r="F16" s="1"/>
      <c r="G16" s="1"/>
      <c r="H16" s="1"/>
      <c r="I16" s="1"/>
      <c r="J16" s="1"/>
      <c r="K16" s="1"/>
      <c r="L16" s="1"/>
      <c r="M16" s="4"/>
      <c r="R16" s="1"/>
      <c r="T16" s="1"/>
      <c r="V16" s="1"/>
      <c r="X16" s="1"/>
      <c r="Z16" s="4"/>
      <c r="AB16" s="12"/>
      <c r="AC16" t="s">
        <v>80</v>
      </c>
      <c r="AD16" s="25">
        <v>60000</v>
      </c>
      <c r="AF16" s="12"/>
      <c r="AI16" s="12"/>
    </row>
    <row r="17" spans="2:35" ht="15">
      <c r="B17" s="3"/>
      <c r="C17" s="3"/>
      <c r="D17" s="1"/>
      <c r="E17" s="8"/>
      <c r="F17" s="1"/>
      <c r="G17" s="1"/>
      <c r="H17" s="1"/>
      <c r="I17" s="1"/>
      <c r="J17" s="1"/>
      <c r="K17" s="1"/>
      <c r="L17" s="1"/>
      <c r="M17" s="4"/>
      <c r="R17" s="1"/>
      <c r="T17" s="1"/>
      <c r="V17" s="1"/>
      <c r="X17" s="1"/>
      <c r="Z17" s="4"/>
      <c r="AB17" s="12"/>
      <c r="AD17" s="25"/>
      <c r="AE17" s="6" t="s">
        <v>81</v>
      </c>
      <c r="AF17" s="12"/>
      <c r="AI17" s="12"/>
    </row>
    <row r="18" spans="2:35" ht="15">
      <c r="B18" s="3" t="s">
        <v>5</v>
      </c>
      <c r="D18" s="1"/>
      <c r="E18" s="1"/>
      <c r="F18" s="1"/>
      <c r="G18" s="1">
        <v>2500</v>
      </c>
      <c r="H18" s="1"/>
      <c r="I18" s="1"/>
      <c r="J18" s="1"/>
      <c r="K18" s="1"/>
      <c r="L18" s="1"/>
      <c r="M18" s="4">
        <f t="shared" si="0"/>
        <v>2500</v>
      </c>
      <c r="P18" t="s">
        <v>6</v>
      </c>
      <c r="R18" s="1"/>
      <c r="T18" s="1"/>
      <c r="V18" s="1"/>
      <c r="X18" s="1"/>
      <c r="Z18" s="4"/>
      <c r="AB18" s="12"/>
      <c r="AD18" s="25"/>
      <c r="AF18" s="12"/>
      <c r="AI18" s="12"/>
    </row>
    <row r="19" spans="2:35" ht="15">
      <c r="B19" s="3" t="s">
        <v>9</v>
      </c>
      <c r="D19" s="1"/>
      <c r="E19" s="1">
        <v>2000</v>
      </c>
      <c r="F19" s="1"/>
      <c r="G19" s="1"/>
      <c r="H19" s="1"/>
      <c r="I19" s="1"/>
      <c r="J19" s="1"/>
      <c r="K19" s="1"/>
      <c r="L19" s="1"/>
      <c r="M19" s="4">
        <f t="shared" si="0"/>
        <v>2000</v>
      </c>
      <c r="R19" s="1"/>
      <c r="T19" s="1"/>
      <c r="U19" t="s">
        <v>16</v>
      </c>
      <c r="V19" s="1">
        <v>7920</v>
      </c>
      <c r="W19" t="s">
        <v>19</v>
      </c>
      <c r="X19" s="1">
        <v>10000</v>
      </c>
      <c r="Z19" s="4"/>
      <c r="AB19" s="12"/>
      <c r="AD19" s="25"/>
      <c r="AE19" t="s">
        <v>83</v>
      </c>
      <c r="AF19" s="12">
        <v>15000</v>
      </c>
      <c r="AI19" s="12"/>
    </row>
    <row r="20" spans="2:35" ht="15">
      <c r="B20" s="3" t="s">
        <v>10</v>
      </c>
      <c r="D20" s="1"/>
      <c r="E20" s="1">
        <v>17500</v>
      </c>
      <c r="F20" s="1"/>
      <c r="G20" s="1"/>
      <c r="H20" s="1"/>
      <c r="I20" s="1"/>
      <c r="J20" s="1"/>
      <c r="K20" s="1"/>
      <c r="L20" s="1"/>
      <c r="M20" s="4">
        <f t="shared" si="0"/>
        <v>17500</v>
      </c>
      <c r="R20" s="1"/>
      <c r="T20" s="1"/>
      <c r="U20" t="s">
        <v>17</v>
      </c>
      <c r="V20" s="1">
        <v>14631</v>
      </c>
      <c r="X20" s="1"/>
      <c r="Z20" s="4"/>
      <c r="AB20" s="12"/>
      <c r="AD20" s="25"/>
      <c r="AF20" s="12"/>
      <c r="AI20" s="12"/>
    </row>
    <row r="21" spans="2:35" ht="14" customHeight="1">
      <c r="D21" s="1"/>
      <c r="E21" s="1"/>
      <c r="F21" s="1"/>
      <c r="G21" s="1"/>
      <c r="H21" s="1"/>
      <c r="I21" s="1"/>
      <c r="J21" s="1"/>
      <c r="K21" s="1"/>
      <c r="L21" s="1"/>
      <c r="M21" s="4">
        <f t="shared" si="0"/>
        <v>0</v>
      </c>
      <c r="R21" s="1"/>
      <c r="T21" s="1"/>
      <c r="U21" t="s">
        <v>18</v>
      </c>
      <c r="V21" s="1">
        <v>1980</v>
      </c>
      <c r="X21" s="1"/>
      <c r="Z21" s="4"/>
      <c r="AB21" s="12"/>
      <c r="AD21" s="25"/>
      <c r="AF21" s="12"/>
      <c r="AI21" s="12"/>
    </row>
    <row r="22" spans="2:35" ht="15">
      <c r="B22" s="3" t="s">
        <v>4</v>
      </c>
      <c r="D22" s="1">
        <f>SUM(D6:D21)</f>
        <v>336507</v>
      </c>
      <c r="E22" s="1">
        <f>SUM(E6:E21)</f>
        <v>180171</v>
      </c>
      <c r="F22" s="1">
        <f>SUM(F6:F21)</f>
        <v>110454</v>
      </c>
      <c r="G22" s="1">
        <f>SUM(G6:G21)</f>
        <v>111530</v>
      </c>
      <c r="H22" s="1"/>
      <c r="I22" s="1"/>
      <c r="J22" s="1"/>
      <c r="K22" s="1"/>
      <c r="L22" s="1"/>
      <c r="M22" s="4">
        <f t="shared" si="0"/>
        <v>738662</v>
      </c>
      <c r="P22" t="s">
        <v>1</v>
      </c>
      <c r="R22" s="1"/>
      <c r="T22" s="1"/>
      <c r="V22" s="1"/>
      <c r="X22" s="1"/>
      <c r="Z22" s="4"/>
      <c r="AB22" s="12"/>
      <c r="AD22" s="25"/>
      <c r="AF22" s="12"/>
      <c r="AI22" s="12"/>
    </row>
    <row r="23" spans="2:35" ht="15" customHeight="1">
      <c r="D23" s="1"/>
      <c r="E23" s="1"/>
      <c r="F23" s="1"/>
      <c r="G23" s="1"/>
      <c r="H23" s="1"/>
      <c r="I23" s="1"/>
      <c r="J23" s="1"/>
      <c r="K23" s="1"/>
      <c r="L23" s="1"/>
      <c r="R23" s="1"/>
      <c r="T23" s="1"/>
      <c r="U23" t="s">
        <v>21</v>
      </c>
      <c r="V23" s="1">
        <v>8000</v>
      </c>
      <c r="W23" t="s">
        <v>20</v>
      </c>
      <c r="X23" s="1">
        <v>42060</v>
      </c>
      <c r="Y23" t="s">
        <v>65</v>
      </c>
      <c r="Z23" s="4">
        <v>10000</v>
      </c>
      <c r="AA23" t="s">
        <v>70</v>
      </c>
      <c r="AB23" s="12">
        <v>20000</v>
      </c>
      <c r="AC23" t="s">
        <v>77</v>
      </c>
      <c r="AD23" s="25">
        <v>75000</v>
      </c>
      <c r="AF23" s="12"/>
      <c r="AH23" t="s">
        <v>91</v>
      </c>
      <c r="AI23" s="12">
        <v>43225</v>
      </c>
    </row>
    <row r="24" spans="2:35">
      <c r="D24" s="1"/>
      <c r="E24" s="1"/>
      <c r="F24" s="1"/>
      <c r="G24" s="1"/>
      <c r="H24" s="1"/>
      <c r="I24" s="1"/>
      <c r="J24" s="1"/>
      <c r="K24" s="1"/>
      <c r="L24" s="1"/>
      <c r="M24" s="4"/>
      <c r="R24" s="1"/>
      <c r="S24" t="s">
        <v>21</v>
      </c>
      <c r="T24" s="1">
        <v>8000</v>
      </c>
      <c r="V24" s="1"/>
      <c r="W24" t="s">
        <v>21</v>
      </c>
      <c r="X24" s="1">
        <v>8000</v>
      </c>
      <c r="Z24" s="4"/>
      <c r="AA24" t="s">
        <v>71</v>
      </c>
      <c r="AB24" s="12">
        <v>5000</v>
      </c>
      <c r="AC24" t="s">
        <v>82</v>
      </c>
      <c r="AD24" s="25"/>
      <c r="AF24" s="12"/>
      <c r="AI24" s="12"/>
    </row>
    <row r="25" spans="2:35">
      <c r="C25" t="s">
        <v>32</v>
      </c>
      <c r="D25" s="1"/>
      <c r="E25" s="1"/>
      <c r="F25" s="1"/>
      <c r="G25" s="1"/>
      <c r="H25" s="1"/>
      <c r="I25" s="1"/>
      <c r="J25" s="1"/>
      <c r="K25" s="1"/>
      <c r="L25" s="1"/>
      <c r="P25" t="s">
        <v>2</v>
      </c>
      <c r="R25" s="1"/>
      <c r="T25" s="1"/>
      <c r="V25" s="1"/>
      <c r="X25" s="1"/>
      <c r="Z25" s="4"/>
      <c r="AB25" s="12"/>
      <c r="AD25" s="25"/>
      <c r="AF25" s="12"/>
      <c r="AI25" s="12"/>
    </row>
    <row r="26" spans="2:35" ht="18">
      <c r="B26" s="33"/>
      <c r="C26" s="33"/>
      <c r="D26" s="18">
        <v>2009</v>
      </c>
      <c r="E26" s="18">
        <v>2010</v>
      </c>
      <c r="F26" s="18">
        <v>2011</v>
      </c>
      <c r="G26" s="18">
        <v>2012</v>
      </c>
      <c r="H26" s="18">
        <v>2013</v>
      </c>
      <c r="I26" s="18">
        <v>2014</v>
      </c>
      <c r="J26" s="18">
        <v>2015</v>
      </c>
      <c r="K26" s="18">
        <v>2016</v>
      </c>
      <c r="L26" s="18">
        <v>2017</v>
      </c>
      <c r="M26" s="18" t="s">
        <v>4</v>
      </c>
      <c r="S26" t="s">
        <v>23</v>
      </c>
      <c r="T26" s="1">
        <v>15000</v>
      </c>
      <c r="V26" s="1"/>
      <c r="X26" s="1"/>
      <c r="Y26" t="s">
        <v>66</v>
      </c>
      <c r="Z26" s="4">
        <v>5000</v>
      </c>
      <c r="AA26" t="s">
        <v>74</v>
      </c>
      <c r="AB26" s="12">
        <v>24000</v>
      </c>
      <c r="AD26" s="25"/>
      <c r="AF26" s="12"/>
      <c r="AI26" s="12"/>
    </row>
    <row r="27" spans="2:35" ht="15">
      <c r="B27" s="34" t="s">
        <v>0</v>
      </c>
      <c r="C27" s="34"/>
      <c r="D27" s="19">
        <f>SUM(R7:R8)</f>
        <v>308619</v>
      </c>
      <c r="E27" s="19"/>
      <c r="F27" s="19">
        <f>SUM(V7:V8)</f>
        <v>2938</v>
      </c>
      <c r="G27" s="19"/>
      <c r="H27" s="19"/>
      <c r="I27" s="19">
        <f>AB7</f>
        <v>80000</v>
      </c>
      <c r="J27" s="19"/>
      <c r="K27" s="19"/>
      <c r="L27" s="19"/>
      <c r="M27" s="23">
        <f>SUM(D27:L27)</f>
        <v>391557</v>
      </c>
      <c r="S27" t="s">
        <v>25</v>
      </c>
      <c r="T27" s="1">
        <v>93000</v>
      </c>
      <c r="V27" s="1"/>
      <c r="X27" s="1"/>
      <c r="Z27" s="4"/>
      <c r="AB27" s="12"/>
      <c r="AD27" s="25"/>
      <c r="AF27" s="12"/>
      <c r="AI27" s="12"/>
    </row>
    <row r="28" spans="2:35" ht="15">
      <c r="B28" s="27" t="s">
        <v>7</v>
      </c>
      <c r="C28" s="28"/>
      <c r="D28" s="19">
        <f>SUM(R10)</f>
        <v>2400</v>
      </c>
      <c r="E28" s="19">
        <f>SUM(T10)</f>
        <v>8000</v>
      </c>
      <c r="F28" s="19"/>
      <c r="G28" s="19"/>
      <c r="H28" s="19"/>
      <c r="I28" s="19">
        <f>SUM(AB9:AB10)</f>
        <v>18600</v>
      </c>
      <c r="J28" s="19"/>
      <c r="K28" s="19"/>
      <c r="L28" s="19">
        <v>12000</v>
      </c>
      <c r="M28" s="23">
        <f t="shared" ref="M28:M38" si="1">SUM(D28:L28)</f>
        <v>41000</v>
      </c>
      <c r="P28" t="s">
        <v>3</v>
      </c>
      <c r="S28" t="s">
        <v>34</v>
      </c>
      <c r="T28" s="1">
        <v>6000</v>
      </c>
      <c r="U28" s="6" t="s">
        <v>27</v>
      </c>
      <c r="V28" s="7">
        <v>50000</v>
      </c>
      <c r="X28" s="1"/>
      <c r="Z28" s="4"/>
      <c r="AB28" s="12"/>
      <c r="AD28" s="25"/>
      <c r="AF28" s="12"/>
      <c r="AH28" t="s">
        <v>53</v>
      </c>
      <c r="AI28" s="12">
        <v>29500</v>
      </c>
    </row>
    <row r="29" spans="2:35" ht="15">
      <c r="B29" s="27" t="s">
        <v>67</v>
      </c>
      <c r="C29" s="28"/>
      <c r="D29" s="19"/>
      <c r="E29" s="19"/>
      <c r="F29" s="19"/>
      <c r="G29" s="19"/>
      <c r="H29" s="19">
        <f>SUM(Z11:Z12)</f>
        <v>124000</v>
      </c>
      <c r="I29" s="19">
        <f>SUM(AB11:AB12)</f>
        <v>0</v>
      </c>
      <c r="J29" s="19"/>
      <c r="K29" s="19"/>
      <c r="L29" s="19"/>
      <c r="M29" s="23">
        <f t="shared" si="1"/>
        <v>124000</v>
      </c>
      <c r="T29" s="1"/>
      <c r="U29" s="6"/>
      <c r="V29" s="7"/>
      <c r="X29" s="1"/>
      <c r="Z29" s="4"/>
      <c r="AB29" s="12"/>
      <c r="AD29" s="25"/>
      <c r="AF29" s="12"/>
      <c r="AH29" t="s">
        <v>92</v>
      </c>
      <c r="AI29" s="12"/>
    </row>
    <row r="30" spans="2:35" ht="15">
      <c r="B30" s="27" t="s">
        <v>94</v>
      </c>
      <c r="C30" s="28"/>
      <c r="D30" s="19"/>
      <c r="E30" s="19"/>
      <c r="F30" s="19"/>
      <c r="G30" s="21">
        <f>SUM(X14)</f>
        <v>70000</v>
      </c>
      <c r="H30" s="21">
        <f>(Z14)</f>
        <v>750000</v>
      </c>
      <c r="I30" s="21"/>
      <c r="J30" s="21">
        <v>560000</v>
      </c>
      <c r="K30" s="21">
        <v>264182</v>
      </c>
      <c r="L30" s="21">
        <v>1000</v>
      </c>
      <c r="M30" s="23">
        <f t="shared" si="1"/>
        <v>1645182</v>
      </c>
      <c r="T30" s="1"/>
      <c r="U30" s="6" t="s">
        <v>33</v>
      </c>
      <c r="V30" s="7">
        <v>15000</v>
      </c>
      <c r="X30" s="1"/>
      <c r="Z30" s="4"/>
      <c r="AB30" s="12"/>
      <c r="AD30" s="25"/>
      <c r="AF30" s="12"/>
      <c r="AI30" s="12"/>
    </row>
    <row r="31" spans="2:35" ht="15">
      <c r="B31" s="27" t="s">
        <v>6</v>
      </c>
      <c r="C31" s="28"/>
      <c r="D31" s="19"/>
      <c r="E31" s="19"/>
      <c r="F31" s="19">
        <f>SUM(V19:V21)</f>
        <v>24531</v>
      </c>
      <c r="G31" s="19">
        <f>SUM(X19:X21)</f>
        <v>10000</v>
      </c>
      <c r="H31" s="19"/>
      <c r="I31" s="19"/>
      <c r="J31" s="19"/>
      <c r="K31" s="19">
        <v>15000</v>
      </c>
      <c r="L31" s="19"/>
      <c r="M31" s="23">
        <f t="shared" si="1"/>
        <v>49531</v>
      </c>
      <c r="T31" s="1"/>
      <c r="U31" s="6" t="s">
        <v>28</v>
      </c>
      <c r="V31" s="7">
        <v>7500</v>
      </c>
      <c r="X31" s="1"/>
      <c r="Z31" s="4"/>
      <c r="AB31" s="12"/>
      <c r="AD31" s="25"/>
      <c r="AF31" s="12"/>
      <c r="AI31" s="12"/>
    </row>
    <row r="32" spans="2:35" ht="15">
      <c r="B32" s="27" t="s">
        <v>1</v>
      </c>
      <c r="C32" s="28"/>
      <c r="D32" s="21"/>
      <c r="E32" s="21">
        <f>SUM(T23:T24)</f>
        <v>8000</v>
      </c>
      <c r="F32" s="19">
        <f>SUM(V23:V24)</f>
        <v>8000</v>
      </c>
      <c r="G32" s="19">
        <f>SUM(X23:X24)</f>
        <v>50060</v>
      </c>
      <c r="H32" s="19">
        <f>Z23</f>
        <v>10000</v>
      </c>
      <c r="I32" s="19">
        <f>SUM(AB23:AB24)</f>
        <v>25000</v>
      </c>
      <c r="J32" s="19">
        <v>75000</v>
      </c>
      <c r="K32" s="19"/>
      <c r="L32" s="19">
        <v>43225</v>
      </c>
      <c r="M32" s="23">
        <f t="shared" si="1"/>
        <v>219285</v>
      </c>
      <c r="T32" s="1"/>
      <c r="U32" s="6" t="s">
        <v>29</v>
      </c>
      <c r="V32" s="7">
        <v>10000</v>
      </c>
      <c r="X32" s="1"/>
      <c r="Z32" s="4"/>
      <c r="AB32" s="12"/>
      <c r="AD32" s="25"/>
      <c r="AF32" s="12"/>
      <c r="AI32" s="12"/>
    </row>
    <row r="33" spans="2:39" ht="15">
      <c r="B33" s="27" t="s">
        <v>2</v>
      </c>
      <c r="C33" s="28"/>
      <c r="D33" s="19"/>
      <c r="E33" s="19">
        <f>SUM(T26:T27)</f>
        <v>108000</v>
      </c>
      <c r="F33" s="19"/>
      <c r="G33" s="19"/>
      <c r="H33" s="19">
        <f>Z26</f>
        <v>5000</v>
      </c>
      <c r="I33" s="19">
        <f>(AB26)</f>
        <v>24000</v>
      </c>
      <c r="J33" s="19"/>
      <c r="K33" s="19"/>
      <c r="L33" s="19"/>
      <c r="M33" s="23">
        <f t="shared" si="1"/>
        <v>137000</v>
      </c>
      <c r="P33" t="s">
        <v>5</v>
      </c>
      <c r="T33" s="1"/>
      <c r="V33" s="1"/>
      <c r="X33" s="1"/>
      <c r="Z33" s="4"/>
      <c r="AB33" s="12"/>
      <c r="AD33" s="25"/>
      <c r="AF33" s="12"/>
      <c r="AI33" s="12"/>
    </row>
    <row r="34" spans="2:39" ht="15">
      <c r="B34" s="27" t="s">
        <v>3</v>
      </c>
      <c r="C34" s="28"/>
      <c r="D34" s="19"/>
      <c r="E34" s="21">
        <f>SUM(T28:T32)</f>
        <v>6000</v>
      </c>
      <c r="F34" s="19">
        <f>SUM(V28:V32)</f>
        <v>82500</v>
      </c>
      <c r="G34" s="19"/>
      <c r="H34" s="19"/>
      <c r="I34" s="19"/>
      <c r="J34" s="19"/>
      <c r="K34" s="19"/>
      <c r="L34" s="19">
        <v>29500</v>
      </c>
      <c r="M34" s="23">
        <f t="shared" si="1"/>
        <v>118000</v>
      </c>
      <c r="T34" s="1"/>
      <c r="V34" s="1"/>
      <c r="W34" t="s">
        <v>30</v>
      </c>
      <c r="X34" s="1">
        <v>2500</v>
      </c>
      <c r="Z34" s="4"/>
      <c r="AB34" s="12"/>
      <c r="AD34" s="25"/>
      <c r="AF34" s="12"/>
      <c r="AI34" s="12"/>
    </row>
    <row r="35" spans="2:39" ht="15">
      <c r="B35" s="27" t="s">
        <v>5</v>
      </c>
      <c r="C35" s="28"/>
      <c r="D35" s="19"/>
      <c r="E35" s="19"/>
      <c r="F35" s="19"/>
      <c r="G35" s="19">
        <f>SUM(X34)</f>
        <v>2500</v>
      </c>
      <c r="H35" s="19"/>
      <c r="I35" s="19"/>
      <c r="J35" s="19"/>
      <c r="K35" s="19"/>
      <c r="L35" s="19"/>
      <c r="M35" s="23">
        <f t="shared" si="1"/>
        <v>2500</v>
      </c>
      <c r="P35" t="s">
        <v>9</v>
      </c>
      <c r="T35" s="1"/>
      <c r="V35" s="1"/>
      <c r="X35" s="1"/>
      <c r="Z35" s="4"/>
      <c r="AB35" s="12"/>
      <c r="AD35" s="25"/>
      <c r="AF35" s="12"/>
      <c r="AI35" s="12"/>
    </row>
    <row r="36" spans="2:39" ht="15">
      <c r="B36" s="34" t="s">
        <v>9</v>
      </c>
      <c r="C36" s="34"/>
      <c r="D36" s="19"/>
      <c r="E36" s="19">
        <f>SUM(T36)</f>
        <v>2000</v>
      </c>
      <c r="F36" s="19"/>
      <c r="G36" s="19"/>
      <c r="H36" s="19"/>
      <c r="I36" s="19"/>
      <c r="J36" s="19"/>
      <c r="K36" s="19"/>
      <c r="L36" s="19"/>
      <c r="M36" s="23">
        <f t="shared" si="1"/>
        <v>2000</v>
      </c>
      <c r="S36" t="s">
        <v>26</v>
      </c>
      <c r="T36" s="1">
        <v>2000</v>
      </c>
      <c r="V36" s="1"/>
      <c r="X36" s="1"/>
      <c r="Z36" s="4"/>
      <c r="AB36" s="12"/>
      <c r="AD36" s="25"/>
      <c r="AF36" s="12"/>
      <c r="AH36" s="6"/>
      <c r="AI36" s="13"/>
    </row>
    <row r="37" spans="2:39" ht="15">
      <c r="B37" s="27" t="s">
        <v>10</v>
      </c>
      <c r="C37" s="28"/>
      <c r="D37" s="19"/>
      <c r="E37" s="19">
        <f>T37</f>
        <v>17500</v>
      </c>
      <c r="F37" s="19"/>
      <c r="G37" s="19"/>
      <c r="H37" s="19"/>
      <c r="I37" s="19"/>
      <c r="J37" s="19"/>
      <c r="K37" s="19"/>
      <c r="L37" s="19">
        <v>3000</v>
      </c>
      <c r="M37" s="23">
        <f t="shared" si="1"/>
        <v>20500</v>
      </c>
      <c r="P37" t="s">
        <v>10</v>
      </c>
      <c r="S37" t="s">
        <v>24</v>
      </c>
      <c r="T37" s="1">
        <v>17500</v>
      </c>
      <c r="V37" s="1"/>
      <c r="X37" s="1"/>
      <c r="Z37" s="4"/>
      <c r="AB37" s="12"/>
      <c r="AD37" s="25"/>
      <c r="AF37" s="12"/>
      <c r="AH37" s="6" t="s">
        <v>90</v>
      </c>
      <c r="AI37" s="13">
        <v>3000</v>
      </c>
    </row>
    <row r="38" spans="2:39">
      <c r="B38" s="29" t="s">
        <v>68</v>
      </c>
      <c r="C38" s="30"/>
      <c r="D38" s="19"/>
      <c r="E38" s="19"/>
      <c r="F38" s="19"/>
      <c r="G38" s="20"/>
      <c r="H38" s="20">
        <f>Z39</f>
        <v>369500</v>
      </c>
      <c r="I38" s="20"/>
      <c r="J38" s="20">
        <v>27500</v>
      </c>
      <c r="K38" s="20">
        <v>190000</v>
      </c>
      <c r="L38" s="20">
        <v>19728</v>
      </c>
      <c r="M38" s="23">
        <f t="shared" si="1"/>
        <v>606728</v>
      </c>
      <c r="T38" s="1"/>
      <c r="V38" s="1"/>
      <c r="X38" s="1"/>
      <c r="Z38" s="4"/>
      <c r="AB38" s="12"/>
      <c r="AD38" s="25"/>
      <c r="AF38" s="12"/>
      <c r="AH38" s="6" t="s">
        <v>85</v>
      </c>
      <c r="AI38" s="13">
        <v>5000</v>
      </c>
    </row>
    <row r="39" spans="2:39" ht="15">
      <c r="B39" s="32" t="s">
        <v>4</v>
      </c>
      <c r="C39" s="32"/>
      <c r="D39" s="22">
        <f>SUM(D27:D37)</f>
        <v>311019</v>
      </c>
      <c r="E39" s="22">
        <f>SUM(E27:E37)</f>
        <v>149500</v>
      </c>
      <c r="F39" s="22">
        <f>SUM(F27:F37)</f>
        <v>117969</v>
      </c>
      <c r="G39" s="22">
        <f>SUM(G27:G37)</f>
        <v>132560</v>
      </c>
      <c r="H39" s="22">
        <f>SUM(H27:H38)</f>
        <v>1258500</v>
      </c>
      <c r="I39" s="22">
        <f>SUM(I27:I38)</f>
        <v>147600</v>
      </c>
      <c r="J39" s="22">
        <f>SUM(J27:J38)</f>
        <v>662500</v>
      </c>
      <c r="K39" s="22">
        <f>SUM(K27:K38)</f>
        <v>469182</v>
      </c>
      <c r="L39" s="22">
        <f>SUM(L27:L38)</f>
        <v>108453</v>
      </c>
      <c r="M39" s="23">
        <f>SUM(D39:L39)</f>
        <v>3357283</v>
      </c>
      <c r="P39" t="s">
        <v>68</v>
      </c>
      <c r="Y39" t="s">
        <v>75</v>
      </c>
      <c r="Z39" s="4">
        <v>369500</v>
      </c>
      <c r="AC39" t="s">
        <v>87</v>
      </c>
      <c r="AD39">
        <v>27500</v>
      </c>
      <c r="AE39" t="s">
        <v>84</v>
      </c>
      <c r="AF39" s="12">
        <v>185000</v>
      </c>
      <c r="AH39" t="s">
        <v>93</v>
      </c>
      <c r="AI39" s="12">
        <v>14728</v>
      </c>
    </row>
    <row r="40" spans="2:39">
      <c r="G40" s="11"/>
      <c r="H40" s="11"/>
      <c r="I40" s="11"/>
      <c r="J40" s="11"/>
      <c r="K40" s="11"/>
      <c r="L40" s="11"/>
      <c r="R40" s="14">
        <f>SUM(R6:R37)</f>
        <v>311019</v>
      </c>
      <c r="S40" s="14"/>
      <c r="T40" s="14">
        <f>SUM(T6:T37)</f>
        <v>149500</v>
      </c>
      <c r="U40" s="14"/>
      <c r="V40" s="14">
        <f>SUM(V6:V37)</f>
        <v>117969</v>
      </c>
      <c r="W40" s="14"/>
      <c r="X40" s="14">
        <f>SUM(X6:X37)</f>
        <v>132560</v>
      </c>
      <c r="Y40" s="15"/>
      <c r="Z40" s="15">
        <f>SUM(Z6:Z39)</f>
        <v>1258500</v>
      </c>
      <c r="AA40" s="16"/>
      <c r="AB40" s="17">
        <f>SUM(AB7:AB39)</f>
        <v>147600</v>
      </c>
      <c r="AC40" s="17"/>
      <c r="AD40" s="17">
        <f t="shared" ref="AD40" si="2">SUM(AD7:AD39)</f>
        <v>662500</v>
      </c>
      <c r="AF40" s="15">
        <f>SUM(AF6:AF39)</f>
        <v>464182</v>
      </c>
      <c r="AH40" s="15"/>
      <c r="AI40" s="17">
        <f>SUM(AI6:AI39)</f>
        <v>108453</v>
      </c>
      <c r="AM40" s="15">
        <f>SUM(R40:AL40)</f>
        <v>3352283</v>
      </c>
    </row>
    <row r="41" spans="2:39">
      <c r="G41" s="4"/>
      <c r="H41" s="4"/>
      <c r="I41" s="4"/>
      <c r="J41" s="4"/>
      <c r="K41" s="4"/>
      <c r="L41" s="4"/>
    </row>
    <row r="43" spans="2:39">
      <c r="P43" s="24">
        <f>M39/9</f>
        <v>373031.44444444444</v>
      </c>
    </row>
    <row r="44" spans="2:39">
      <c r="Y44" t="s">
        <v>67</v>
      </c>
      <c r="Z44" s="11">
        <v>42500</v>
      </c>
    </row>
    <row r="45" spans="2:39">
      <c r="Z45" s="11">
        <v>42500</v>
      </c>
    </row>
    <row r="50" spans="16:16">
      <c r="P50" s="4"/>
    </row>
    <row r="51" spans="16:16">
      <c r="P51" s="24"/>
    </row>
  </sheetData>
  <mergeCells count="21">
    <mergeCell ref="AC5:AD5"/>
    <mergeCell ref="B39:C39"/>
    <mergeCell ref="B26:C26"/>
    <mergeCell ref="Q5:R5"/>
    <mergeCell ref="S5:T5"/>
    <mergeCell ref="Y5:Z5"/>
    <mergeCell ref="U5:V5"/>
    <mergeCell ref="W5:X5"/>
    <mergeCell ref="B27:C27"/>
    <mergeCell ref="B36:C36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AA5:AB5"/>
  </mergeCells>
  <pageMargins left="0.7" right="0.7" top="0.75" bottom="0.75" header="0.3" footer="0.3"/>
  <pageSetup orientation="portrait" horizontalDpi="300" verticalDpi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S16" sqref="A1:S16"/>
    </sheetView>
  </sheetViews>
  <sheetFormatPr baseColWidth="10" defaultColWidth="8.83203125" defaultRowHeight="14" x14ac:dyDescent="0"/>
  <sheetData>
    <row r="1" spans="1:19" ht="23">
      <c r="A1" s="10" t="s">
        <v>36</v>
      </c>
      <c r="J1" s="10" t="s">
        <v>49</v>
      </c>
      <c r="K1" s="10"/>
      <c r="L1" s="10"/>
      <c r="M1" s="10"/>
      <c r="N1" s="6"/>
      <c r="O1" s="6"/>
      <c r="P1" s="6"/>
      <c r="Q1" s="6"/>
      <c r="R1" s="6"/>
      <c r="S1" s="6"/>
    </row>
    <row r="2" spans="1:19" ht="23">
      <c r="A2" s="10" t="s">
        <v>37</v>
      </c>
      <c r="J2" s="10" t="s">
        <v>50</v>
      </c>
      <c r="K2" s="10"/>
      <c r="L2" s="10"/>
      <c r="M2" s="6"/>
      <c r="N2" s="6"/>
      <c r="O2" s="6"/>
      <c r="P2" s="6"/>
      <c r="Q2" s="6"/>
      <c r="R2" s="6"/>
      <c r="S2" s="6"/>
    </row>
    <row r="3" spans="1:19" ht="23">
      <c r="A3" s="10" t="s">
        <v>38</v>
      </c>
      <c r="J3" s="10" t="s">
        <v>51</v>
      </c>
      <c r="K3" s="10"/>
      <c r="L3" s="10"/>
      <c r="M3" s="10"/>
      <c r="N3" s="10"/>
      <c r="O3" s="6"/>
      <c r="P3" s="6"/>
      <c r="Q3" s="6"/>
      <c r="R3" s="6"/>
      <c r="S3" s="6"/>
    </row>
    <row r="4" spans="1:19" ht="23">
      <c r="A4" s="10" t="s">
        <v>39</v>
      </c>
      <c r="J4" s="10" t="s">
        <v>52</v>
      </c>
      <c r="K4" s="10"/>
      <c r="L4" s="10"/>
      <c r="M4" s="10"/>
      <c r="N4" s="6"/>
      <c r="O4" s="6"/>
      <c r="P4" s="6"/>
      <c r="Q4" s="6"/>
      <c r="R4" s="6"/>
      <c r="S4" s="6"/>
    </row>
    <row r="5" spans="1:19" ht="23">
      <c r="A5" s="10" t="s">
        <v>40</v>
      </c>
      <c r="J5" s="10" t="s">
        <v>53</v>
      </c>
      <c r="K5" s="10"/>
      <c r="L5" s="10"/>
      <c r="M5" s="6"/>
      <c r="N5" s="6"/>
      <c r="O5" s="6"/>
      <c r="P5" s="6"/>
      <c r="Q5" s="6"/>
      <c r="R5" s="6"/>
      <c r="S5" s="6"/>
    </row>
    <row r="6" spans="1:19" ht="23">
      <c r="A6" s="10" t="s">
        <v>41</v>
      </c>
      <c r="J6" s="10" t="s">
        <v>54</v>
      </c>
      <c r="K6" s="10"/>
      <c r="L6" s="10"/>
      <c r="M6" s="10"/>
      <c r="N6" s="10"/>
      <c r="O6" s="10"/>
      <c r="P6" s="10"/>
      <c r="Q6" s="6"/>
      <c r="R6" s="6"/>
      <c r="S6" s="6"/>
    </row>
    <row r="7" spans="1:19" ht="23">
      <c r="A7" s="10" t="s">
        <v>42</v>
      </c>
      <c r="J7" s="10" t="s">
        <v>55</v>
      </c>
      <c r="K7" s="10"/>
      <c r="L7" s="10"/>
      <c r="M7" s="10"/>
      <c r="N7" s="10"/>
      <c r="O7" s="10"/>
      <c r="P7" s="10"/>
      <c r="Q7" s="6"/>
      <c r="R7" s="6"/>
      <c r="S7" s="6"/>
    </row>
    <row r="8" spans="1:19" ht="23">
      <c r="A8" s="10" t="s">
        <v>43</v>
      </c>
      <c r="J8" s="10" t="s">
        <v>56</v>
      </c>
      <c r="K8" s="10"/>
      <c r="L8" s="10"/>
      <c r="M8" s="10"/>
      <c r="N8" s="10"/>
      <c r="O8" s="10"/>
      <c r="P8" s="6"/>
      <c r="Q8" s="6"/>
      <c r="R8" s="6"/>
      <c r="S8" s="6"/>
    </row>
    <row r="9" spans="1:19" ht="23">
      <c r="A9" s="10" t="s">
        <v>44</v>
      </c>
      <c r="J9" s="10" t="s">
        <v>57</v>
      </c>
      <c r="K9" s="10"/>
      <c r="L9" s="10"/>
      <c r="M9" s="10"/>
      <c r="N9" s="10"/>
      <c r="O9" s="10"/>
      <c r="P9" s="10"/>
      <c r="Q9" s="10"/>
      <c r="R9" s="10"/>
      <c r="S9" s="10"/>
    </row>
    <row r="10" spans="1:19" ht="23">
      <c r="A10" s="10" t="s">
        <v>45</v>
      </c>
      <c r="J10" s="10" t="s">
        <v>58</v>
      </c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3">
      <c r="A11" s="10" t="s">
        <v>46</v>
      </c>
      <c r="J11" s="10" t="s">
        <v>59</v>
      </c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23">
      <c r="A12" s="10" t="s">
        <v>47</v>
      </c>
      <c r="J12" s="10" t="s">
        <v>60</v>
      </c>
      <c r="K12" s="10"/>
      <c r="L12" s="10"/>
      <c r="M12" s="10"/>
      <c r="N12" s="10"/>
      <c r="O12" s="10"/>
      <c r="P12" s="10"/>
      <c r="Q12" s="10"/>
      <c r="R12" s="6"/>
      <c r="S12" s="6"/>
    </row>
    <row r="13" spans="1:19" ht="23">
      <c r="A13" s="10" t="s">
        <v>30</v>
      </c>
      <c r="J13" s="10" t="s">
        <v>61</v>
      </c>
      <c r="K13" s="10"/>
      <c r="L13" s="6"/>
      <c r="M13" s="6"/>
      <c r="N13" s="6"/>
      <c r="O13" s="6"/>
      <c r="P13" s="6"/>
      <c r="Q13" s="6"/>
      <c r="R13" s="6"/>
      <c r="S13" s="6"/>
    </row>
    <row r="14" spans="1:19" ht="23">
      <c r="A14" s="10" t="s">
        <v>48</v>
      </c>
      <c r="J14" s="10" t="s">
        <v>34</v>
      </c>
      <c r="K14" s="10"/>
      <c r="L14" s="10"/>
      <c r="M14" s="10"/>
      <c r="N14" s="6"/>
      <c r="O14" s="6"/>
      <c r="P14" s="6"/>
      <c r="Q14" s="6"/>
      <c r="R14" s="6"/>
      <c r="S14" s="6"/>
    </row>
    <row r="15" spans="1:19" ht="23">
      <c r="A15" s="10"/>
      <c r="J15" s="10" t="s">
        <v>62</v>
      </c>
      <c r="K15" s="10"/>
      <c r="L15" s="10"/>
      <c r="M15" s="10"/>
      <c r="N15" s="10"/>
      <c r="O15" s="6"/>
      <c r="P15" s="6"/>
      <c r="Q15" s="6"/>
      <c r="R15" s="6"/>
      <c r="S15" s="6"/>
    </row>
    <row r="16" spans="1:19" ht="23">
      <c r="A16" s="10"/>
      <c r="J16" s="10" t="s">
        <v>63</v>
      </c>
      <c r="K16" s="10"/>
      <c r="L16" s="10"/>
      <c r="M16" s="10"/>
      <c r="N16" s="10"/>
      <c r="O16" s="10"/>
      <c r="P16" s="10"/>
      <c r="Q16" s="10"/>
      <c r="R16" s="10"/>
      <c r="S16" s="10"/>
    </row>
    <row r="17" spans="1:1" ht="23">
      <c r="A17" s="10"/>
    </row>
    <row r="18" spans="1:1" ht="23">
      <c r="A18" s="10"/>
    </row>
    <row r="19" spans="1:1" ht="23">
      <c r="A19" s="10"/>
    </row>
    <row r="20" spans="1:1" ht="23">
      <c r="A20" s="10"/>
    </row>
    <row r="21" spans="1:1" ht="23">
      <c r="A21" s="10"/>
    </row>
    <row r="22" spans="1:1" ht="23">
      <c r="A22" s="10"/>
    </row>
    <row r="23" spans="1:1" ht="23">
      <c r="A23" s="10"/>
    </row>
    <row r="24" spans="1:1" ht="23">
      <c r="A24" s="10"/>
    </row>
    <row r="25" spans="1:1" ht="23">
      <c r="A25" s="10"/>
    </row>
    <row r="26" spans="1:1" ht="23">
      <c r="A26" s="10"/>
    </row>
    <row r="27" spans="1:1" ht="23">
      <c r="A27" s="10"/>
    </row>
    <row r="28" spans="1:1" ht="23">
      <c r="A28" s="10"/>
    </row>
    <row r="29" spans="1:1" ht="23">
      <c r="A29" s="10"/>
    </row>
    <row r="30" spans="1:1" ht="23">
      <c r="A30" s="10"/>
    </row>
  </sheetData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Ackland Household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Ackland</dc:creator>
  <cp:lastModifiedBy>Mariah Noth</cp:lastModifiedBy>
  <dcterms:created xsi:type="dcterms:W3CDTF">2012-10-09T20:19:01Z</dcterms:created>
  <dcterms:modified xsi:type="dcterms:W3CDTF">2018-08-16T21:16:50Z</dcterms:modified>
</cp:coreProperties>
</file>